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баланс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E24" i="1"/>
  <c r="E23"/>
  <c r="D23"/>
  <c r="D24" l="1"/>
  <c r="G14"/>
  <c r="I28" l="1"/>
  <c r="J28"/>
  <c r="K28"/>
  <c r="H28"/>
  <c r="D14"/>
  <c r="D19" s="1"/>
  <c r="K14" l="1"/>
  <c r="J14"/>
  <c r="I14"/>
  <c r="H14"/>
  <c r="F14"/>
  <c r="E14"/>
  <c r="E19" s="1"/>
  <c r="K19" l="1"/>
  <c r="J19"/>
  <c r="I19"/>
  <c r="I24" s="1"/>
  <c r="H19"/>
  <c r="H24" s="1"/>
  <c r="G19"/>
  <c r="G24" s="1"/>
  <c r="G28" s="1"/>
  <c r="F19"/>
  <c r="E28"/>
  <c r="D28"/>
  <c r="K12"/>
  <c r="J12"/>
  <c r="I12"/>
  <c r="H12"/>
  <c r="G12"/>
  <c r="F12"/>
  <c r="E12"/>
  <c r="D12"/>
  <c r="F28" l="1"/>
  <c r="F24"/>
  <c r="G23"/>
  <c r="G29" s="1"/>
  <c r="F23"/>
  <c r="K23"/>
  <c r="K29" s="1"/>
  <c r="J24"/>
  <c r="J23"/>
  <c r="J29" s="1"/>
  <c r="K24"/>
  <c r="D29"/>
  <c r="H23"/>
  <c r="H29" s="1"/>
  <c r="I23"/>
  <c r="I29" s="1"/>
  <c r="E29"/>
  <c r="F29" l="1"/>
</calcChain>
</file>

<file path=xl/sharedStrings.xml><?xml version="1.0" encoding="utf-8"?>
<sst xmlns="http://schemas.openxmlformats.org/spreadsheetml/2006/main" count="69" uniqueCount="44">
  <si>
    <t>Показатели</t>
  </si>
  <si>
    <t xml:space="preserve">вариант 1 </t>
  </si>
  <si>
    <t xml:space="preserve">вариант 2 </t>
  </si>
  <si>
    <t>Прибыль прибыльных организаций</t>
  </si>
  <si>
    <t>Налоговые доходы</t>
  </si>
  <si>
    <t>Единицы измерения</t>
  </si>
  <si>
    <t>тыс.руб.</t>
  </si>
  <si>
    <t>Неналоговые доходы</t>
  </si>
  <si>
    <t>дотации</t>
  </si>
  <si>
    <t>субсидии</t>
  </si>
  <si>
    <t>субвенции</t>
  </si>
  <si>
    <t>иные межбюджетные трансферты</t>
  </si>
  <si>
    <t xml:space="preserve">отчет </t>
  </si>
  <si>
    <t xml:space="preserve"> оценка </t>
  </si>
  <si>
    <t xml:space="preserve">прогноз </t>
  </si>
  <si>
    <t>Средства, передаваемые на областной уровень власти</t>
  </si>
  <si>
    <t>Средства, получаемые от областного уровня власти</t>
  </si>
  <si>
    <t>Расходы</t>
  </si>
  <si>
    <t>Доходы</t>
  </si>
  <si>
    <t xml:space="preserve">№ </t>
  </si>
  <si>
    <r>
      <t xml:space="preserve">Итого доходов </t>
    </r>
    <r>
      <rPr>
        <sz val="12"/>
        <color theme="1"/>
        <rFont val="Times New Roman"/>
        <family val="1"/>
        <charset val="204"/>
      </rPr>
      <t>(стр.1+ стр.2+стр.3):</t>
    </r>
  </si>
  <si>
    <t xml:space="preserve">Прочие безвозмездные поступления </t>
  </si>
  <si>
    <t>Всего расходов:</t>
  </si>
  <si>
    <t>Расходы  организаций</t>
  </si>
  <si>
    <t>15</t>
  </si>
  <si>
    <t>16</t>
  </si>
  <si>
    <t>17</t>
  </si>
  <si>
    <t>18</t>
  </si>
  <si>
    <t>2024 год</t>
  </si>
  <si>
    <r>
      <t xml:space="preserve">Сальдо финансовых взаимоотношений с вышестоящим бюджетом </t>
    </r>
    <r>
      <rPr>
        <sz val="11"/>
        <rFont val="Times New Roman"/>
        <family val="1"/>
        <charset val="204"/>
      </rPr>
      <t>(стр.6-стр.5)</t>
    </r>
    <r>
      <rPr>
        <b/>
        <sz val="11"/>
        <rFont val="Times New Roman"/>
        <family val="1"/>
        <charset val="204"/>
      </rPr>
      <t>:</t>
    </r>
  </si>
  <si>
    <t>2025 год</t>
  </si>
  <si>
    <t>Дефицит (-), профицит(+)</t>
  </si>
  <si>
    <t>2026 год</t>
  </si>
  <si>
    <t>2027 год</t>
  </si>
  <si>
    <t>13</t>
  </si>
  <si>
    <t>Безвозмездные поступления от негосударственных организаций</t>
  </si>
  <si>
    <t xml:space="preserve"> на 2026 год и на плановый период 2027-2028 годов.</t>
  </si>
  <si>
    <t>2028 год</t>
  </si>
  <si>
    <t>в том числе: доходы консолидированного бюджета муниципального района 2024-2025 гг (муниципального округа прогноз 2026-2028)</t>
  </si>
  <si>
    <t>Расходы консолидированного бюджета муниципального района 2024-2025 гг (муниципального округа прогноз 2026-2028)</t>
  </si>
  <si>
    <r>
      <t xml:space="preserve">Всего доходов </t>
    </r>
    <r>
      <rPr>
        <sz val="12"/>
        <rFont val="Times New Roman"/>
        <family val="1"/>
        <charset val="204"/>
      </rPr>
      <t>(стр.4+ стр.12+стр.13</t>
    </r>
    <r>
      <rPr>
        <b/>
        <sz val="12"/>
        <rFont val="Times New Roman"/>
        <family val="1"/>
        <charset val="204"/>
      </rPr>
      <t>):</t>
    </r>
  </si>
  <si>
    <t>Безвозмездные поступления о государственных (муниципальных) организаций</t>
  </si>
  <si>
    <t>14</t>
  </si>
  <si>
    <t>Прогноз сводного финансового баланса по территории Гаврилов-Ямского муниципального округа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</si>
</sst>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67">
    <xf numFmtId="0" fontId="0" fillId="0" borderId="0" xfId="0"/>
    <xf numFmtId="49" fontId="0" fillId="0" borderId="0" xfId="0" applyNumberFormat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1" fillId="0" borderId="0" xfId="0" applyFont="1"/>
    <xf numFmtId="3" fontId="3" fillId="0" borderId="1" xfId="1" applyNumberFormat="1" applyFont="1" applyFill="1" applyBorder="1" applyAlignment="1" applyProtection="1">
      <alignment horizontal="center" vertical="center"/>
    </xf>
    <xf numFmtId="3" fontId="8" fillId="0" borderId="0" xfId="0" applyNumberFormat="1" applyFont="1" applyAlignment="1">
      <alignment horizontal="center"/>
    </xf>
    <xf numFmtId="0" fontId="5" fillId="0" borderId="0" xfId="0" applyFont="1"/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3" fontId="9" fillId="0" borderId="4" xfId="0" applyNumberFormat="1" applyFont="1" applyBorder="1" applyAlignment="1">
      <alignment vertical="center" wrapText="1"/>
    </xf>
    <xf numFmtId="3" fontId="9" fillId="0" borderId="2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9" fillId="0" borderId="5" xfId="0" applyFont="1" applyBorder="1" applyAlignment="1">
      <alignment horizontal="center"/>
    </xf>
    <xf numFmtId="49" fontId="8" fillId="0" borderId="0" xfId="0" applyNumberFormat="1" applyFont="1" applyAlignment="1">
      <alignment horizontal="center" vertical="center" wrapText="1"/>
    </xf>
    <xf numFmtId="0" fontId="10" fillId="0" borderId="0" xfId="0" applyFont="1"/>
    <xf numFmtId="0" fontId="9" fillId="0" borderId="0" xfId="0" applyFont="1"/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49" fontId="9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11" fillId="0" borderId="1" xfId="1" applyNumberFormat="1" applyFont="1" applyFill="1" applyBorder="1" applyAlignment="1" applyProtection="1">
      <alignment horizontal="center" vertical="center" wrapText="1"/>
    </xf>
    <xf numFmtId="3" fontId="12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vertical="center" wrapText="1"/>
    </xf>
    <xf numFmtId="49" fontId="14" fillId="0" borderId="1" xfId="0" applyNumberFormat="1" applyFont="1" applyBorder="1" applyAlignment="1">
      <alignment horizontal="right" vertical="center" wrapText="1"/>
    </xf>
    <xf numFmtId="49" fontId="15" fillId="0" borderId="1" xfId="0" applyNumberFormat="1" applyFont="1" applyBorder="1" applyAlignment="1">
      <alignment vertical="center" wrapText="1"/>
    </xf>
    <xf numFmtId="3" fontId="11" fillId="0" borderId="1" xfId="0" applyNumberFormat="1" applyFont="1" applyBorder="1" applyAlignment="1">
      <alignment horizontal="center" vertical="center"/>
    </xf>
    <xf numFmtId="0" fontId="17" fillId="0" borderId="0" xfId="0" applyFont="1"/>
    <xf numFmtId="0" fontId="18" fillId="0" borderId="0" xfId="0" applyFont="1"/>
    <xf numFmtId="0" fontId="13" fillId="0" borderId="1" xfId="0" applyFont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5" xfId="0" applyFont="1" applyBorder="1" applyAlignment="1">
      <alignment horizont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</cellXfs>
  <cellStyles count="3">
    <cellStyle name="Денежный 2" xfId="1"/>
    <cellStyle name="Обычный" xfId="0" builtinId="0"/>
    <cellStyle name="Обыч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33"/>
  <sheetViews>
    <sheetView tabSelected="1" zoomScaleNormal="100" workbookViewId="0">
      <selection activeCell="B3" sqref="B3:K3"/>
    </sheetView>
  </sheetViews>
  <sheetFormatPr defaultRowHeight="15.75"/>
  <cols>
    <col min="2" max="2" width="29.5703125" customWidth="1"/>
    <col min="3" max="3" width="11.85546875" customWidth="1"/>
    <col min="4" max="4" width="14.28515625" style="6" customWidth="1"/>
    <col min="5" max="5" width="13" style="20" customWidth="1"/>
    <col min="6" max="6" width="13.85546875" style="20" customWidth="1"/>
    <col min="7" max="7" width="12.85546875" style="20" customWidth="1"/>
    <col min="8" max="8" width="13.28515625" style="20" customWidth="1"/>
    <col min="9" max="9" width="13" style="20" customWidth="1"/>
    <col min="10" max="10" width="13.5703125" style="20" customWidth="1"/>
    <col min="11" max="11" width="13.42578125" style="20" customWidth="1"/>
    <col min="12" max="12" width="9.140625" style="16"/>
  </cols>
  <sheetData>
    <row r="2" spans="1:12" ht="20.25" customHeight="1">
      <c r="B2" s="60" t="s">
        <v>43</v>
      </c>
      <c r="C2" s="60"/>
      <c r="D2" s="60"/>
      <c r="E2" s="60"/>
      <c r="F2" s="60"/>
      <c r="G2" s="60"/>
      <c r="H2" s="60"/>
      <c r="I2" s="60"/>
      <c r="J2" s="60"/>
      <c r="K2" s="60"/>
    </row>
    <row r="3" spans="1:12" ht="28.5" customHeight="1">
      <c r="B3" s="61" t="s">
        <v>36</v>
      </c>
      <c r="C3" s="61"/>
      <c r="D3" s="61"/>
      <c r="E3" s="61"/>
      <c r="F3" s="61"/>
      <c r="G3" s="61"/>
      <c r="H3" s="61"/>
      <c r="I3" s="61"/>
      <c r="J3" s="61"/>
      <c r="K3" s="61"/>
    </row>
    <row r="4" spans="1:12" ht="16.5" customHeight="1">
      <c r="B4" s="8"/>
      <c r="C4" s="9"/>
      <c r="D4" s="8"/>
      <c r="E4" s="17"/>
      <c r="F4" s="17"/>
      <c r="G4" s="17"/>
      <c r="H4" s="17"/>
      <c r="I4" s="17"/>
      <c r="J4" s="17"/>
      <c r="K4" s="17"/>
    </row>
    <row r="5" spans="1:12" s="1" customFormat="1" ht="15.75" customHeight="1">
      <c r="A5" s="51" t="s">
        <v>19</v>
      </c>
      <c r="B5" s="62" t="s">
        <v>0</v>
      </c>
      <c r="C5" s="64" t="s">
        <v>5</v>
      </c>
      <c r="D5" s="11" t="s">
        <v>12</v>
      </c>
      <c r="E5" s="13" t="s">
        <v>13</v>
      </c>
      <c r="F5" s="63" t="s">
        <v>14</v>
      </c>
      <c r="G5" s="63"/>
      <c r="H5" s="63"/>
      <c r="I5" s="63"/>
      <c r="J5" s="63"/>
      <c r="K5" s="63"/>
      <c r="L5" s="18"/>
    </row>
    <row r="6" spans="1:12" s="1" customFormat="1" ht="15" customHeight="1">
      <c r="A6" s="52"/>
      <c r="B6" s="62"/>
      <c r="C6" s="65"/>
      <c r="D6" s="14" t="s">
        <v>28</v>
      </c>
      <c r="E6" s="14" t="s">
        <v>30</v>
      </c>
      <c r="F6" s="63" t="s">
        <v>32</v>
      </c>
      <c r="G6" s="63"/>
      <c r="H6" s="63" t="s">
        <v>33</v>
      </c>
      <c r="I6" s="63"/>
      <c r="J6" s="63" t="s">
        <v>37</v>
      </c>
      <c r="K6" s="63"/>
      <c r="L6" s="18"/>
    </row>
    <row r="7" spans="1:12" s="1" customFormat="1" ht="24.75" customHeight="1">
      <c r="A7" s="53"/>
      <c r="B7" s="62"/>
      <c r="C7" s="66"/>
      <c r="D7" s="10"/>
      <c r="E7" s="12"/>
      <c r="F7" s="15" t="s">
        <v>1</v>
      </c>
      <c r="G7" s="15" t="s">
        <v>2</v>
      </c>
      <c r="H7" s="15" t="s">
        <v>1</v>
      </c>
      <c r="I7" s="15" t="s">
        <v>2</v>
      </c>
      <c r="J7" s="15" t="s">
        <v>1</v>
      </c>
      <c r="K7" s="15" t="s">
        <v>2</v>
      </c>
      <c r="L7" s="18"/>
    </row>
    <row r="8" spans="1:12" s="1" customFormat="1" ht="34.5" customHeight="1">
      <c r="A8" s="21"/>
      <c r="B8" s="54" t="s">
        <v>18</v>
      </c>
      <c r="C8" s="55"/>
      <c r="D8" s="55"/>
      <c r="E8" s="55"/>
      <c r="F8" s="55"/>
      <c r="G8" s="55"/>
      <c r="H8" s="55"/>
      <c r="I8" s="55"/>
      <c r="J8" s="55"/>
      <c r="K8" s="56"/>
      <c r="L8" s="18"/>
    </row>
    <row r="9" spans="1:12" s="4" customFormat="1" ht="36.75" customHeight="1">
      <c r="A9" s="40">
        <v>1</v>
      </c>
      <c r="B9" s="23" t="s">
        <v>3</v>
      </c>
      <c r="C9" s="2" t="s">
        <v>6</v>
      </c>
      <c r="D9" s="5">
        <v>126100</v>
      </c>
      <c r="E9" s="39">
        <v>129300</v>
      </c>
      <c r="F9" s="39">
        <v>120800</v>
      </c>
      <c r="G9" s="39">
        <v>133900</v>
      </c>
      <c r="H9" s="39">
        <v>118700</v>
      </c>
      <c r="I9" s="39">
        <v>141200</v>
      </c>
      <c r="J9" s="39">
        <v>124000</v>
      </c>
      <c r="K9" s="39">
        <v>148500</v>
      </c>
      <c r="L9" s="19"/>
    </row>
    <row r="10" spans="1:12" s="4" customFormat="1" ht="29.25" customHeight="1">
      <c r="A10" s="22">
        <v>2</v>
      </c>
      <c r="B10" s="23" t="s">
        <v>4</v>
      </c>
      <c r="C10" s="2" t="s">
        <v>6</v>
      </c>
      <c r="D10" s="5">
        <v>264338</v>
      </c>
      <c r="E10" s="28">
        <v>298624</v>
      </c>
      <c r="F10" s="28">
        <v>317363</v>
      </c>
      <c r="G10" s="28">
        <v>320566</v>
      </c>
      <c r="H10" s="28">
        <v>337003</v>
      </c>
      <c r="I10" s="28">
        <v>350959</v>
      </c>
      <c r="J10" s="28">
        <v>360613</v>
      </c>
      <c r="K10" s="28">
        <v>378615</v>
      </c>
      <c r="L10" s="19"/>
    </row>
    <row r="11" spans="1:12" s="4" customFormat="1" ht="29.25" customHeight="1">
      <c r="A11" s="22">
        <v>3</v>
      </c>
      <c r="B11" s="23" t="s">
        <v>7</v>
      </c>
      <c r="C11" s="2" t="s">
        <v>6</v>
      </c>
      <c r="D11" s="5">
        <v>43289</v>
      </c>
      <c r="E11" s="28">
        <v>23626</v>
      </c>
      <c r="F11" s="28">
        <v>8123</v>
      </c>
      <c r="G11" s="28">
        <v>8123</v>
      </c>
      <c r="H11" s="28">
        <v>7978</v>
      </c>
      <c r="I11" s="28">
        <v>7978</v>
      </c>
      <c r="J11" s="28">
        <v>7960</v>
      </c>
      <c r="K11" s="28">
        <v>7960</v>
      </c>
      <c r="L11" s="19"/>
    </row>
    <row r="12" spans="1:12" s="4" customFormat="1" ht="40.5" customHeight="1">
      <c r="A12" s="22">
        <v>4</v>
      </c>
      <c r="B12" s="24" t="s">
        <v>20</v>
      </c>
      <c r="C12" s="3" t="s">
        <v>6</v>
      </c>
      <c r="D12" s="31">
        <f>SUM(D9:D11)</f>
        <v>433727</v>
      </c>
      <c r="E12" s="31">
        <f t="shared" ref="E12:K12" si="0">SUM(E9:E11)</f>
        <v>451550</v>
      </c>
      <c r="F12" s="44">
        <f t="shared" si="0"/>
        <v>446286</v>
      </c>
      <c r="G12" s="44">
        <f t="shared" si="0"/>
        <v>462589</v>
      </c>
      <c r="H12" s="44">
        <f t="shared" si="0"/>
        <v>463681</v>
      </c>
      <c r="I12" s="44">
        <f t="shared" si="0"/>
        <v>500137</v>
      </c>
      <c r="J12" s="44">
        <f t="shared" si="0"/>
        <v>492573</v>
      </c>
      <c r="K12" s="44">
        <f t="shared" si="0"/>
        <v>535075</v>
      </c>
      <c r="L12" s="19"/>
    </row>
    <row r="13" spans="1:12" ht="30">
      <c r="A13" s="22">
        <v>5</v>
      </c>
      <c r="B13" s="25" t="s">
        <v>15</v>
      </c>
      <c r="C13" s="2" t="s">
        <v>6</v>
      </c>
      <c r="D13" s="30">
        <v>-82</v>
      </c>
      <c r="E13" s="50">
        <v>0</v>
      </c>
      <c r="F13" s="28">
        <v>0</v>
      </c>
      <c r="G13" s="28">
        <v>0</v>
      </c>
      <c r="H13" s="28">
        <v>0</v>
      </c>
      <c r="I13" s="28">
        <v>0</v>
      </c>
      <c r="J13" s="28">
        <v>0</v>
      </c>
      <c r="K13" s="28">
        <v>0</v>
      </c>
    </row>
    <row r="14" spans="1:12" ht="30">
      <c r="A14" s="22">
        <v>6</v>
      </c>
      <c r="B14" s="32" t="s">
        <v>16</v>
      </c>
      <c r="C14" s="2" t="s">
        <v>6</v>
      </c>
      <c r="D14" s="30">
        <f>SUM(D15:D18)</f>
        <v>1587188</v>
      </c>
      <c r="E14" s="30">
        <f t="shared" ref="E14:K14" si="1">SUM(E15:E18)</f>
        <v>1389648</v>
      </c>
      <c r="F14" s="43">
        <f t="shared" si="1"/>
        <v>945730</v>
      </c>
      <c r="G14" s="43">
        <f t="shared" si="1"/>
        <v>945730</v>
      </c>
      <c r="H14" s="43">
        <f t="shared" si="1"/>
        <v>777120</v>
      </c>
      <c r="I14" s="43">
        <f t="shared" si="1"/>
        <v>777120</v>
      </c>
      <c r="J14" s="43">
        <f t="shared" si="1"/>
        <v>781835</v>
      </c>
      <c r="K14" s="43">
        <f t="shared" si="1"/>
        <v>781835</v>
      </c>
    </row>
    <row r="15" spans="1:12">
      <c r="A15" s="22">
        <v>8</v>
      </c>
      <c r="B15" s="33" t="s">
        <v>8</v>
      </c>
      <c r="C15" s="2" t="s">
        <v>6</v>
      </c>
      <c r="D15" s="30">
        <v>336386</v>
      </c>
      <c r="E15" s="50">
        <v>301019</v>
      </c>
      <c r="F15" s="42">
        <v>255023</v>
      </c>
      <c r="G15" s="42">
        <v>255023</v>
      </c>
      <c r="H15" s="42">
        <v>209766</v>
      </c>
      <c r="I15" s="42">
        <v>209766</v>
      </c>
      <c r="J15" s="42">
        <v>207748</v>
      </c>
      <c r="K15" s="42">
        <v>207748</v>
      </c>
    </row>
    <row r="16" spans="1:12">
      <c r="A16" s="22">
        <v>9</v>
      </c>
      <c r="B16" s="33" t="s">
        <v>9</v>
      </c>
      <c r="C16" s="2" t="s">
        <v>6</v>
      </c>
      <c r="D16" s="30">
        <v>515726</v>
      </c>
      <c r="E16" s="50">
        <v>316180</v>
      </c>
      <c r="F16" s="42">
        <v>169055</v>
      </c>
      <c r="G16" s="42">
        <v>169055</v>
      </c>
      <c r="H16" s="42">
        <v>46303</v>
      </c>
      <c r="I16" s="42">
        <v>46303</v>
      </c>
      <c r="J16" s="42">
        <v>53377</v>
      </c>
      <c r="K16" s="42">
        <v>53377</v>
      </c>
    </row>
    <row r="17" spans="1:15">
      <c r="A17" s="22">
        <v>10</v>
      </c>
      <c r="B17" s="33" t="s">
        <v>10</v>
      </c>
      <c r="C17" s="2" t="s">
        <v>6</v>
      </c>
      <c r="D17" s="30">
        <v>702476</v>
      </c>
      <c r="E17" s="50">
        <v>748068</v>
      </c>
      <c r="F17" s="42">
        <v>520081</v>
      </c>
      <c r="G17" s="42">
        <v>520081</v>
      </c>
      <c r="H17" s="42">
        <v>519480</v>
      </c>
      <c r="I17" s="42">
        <v>519480</v>
      </c>
      <c r="J17" s="42">
        <v>519139</v>
      </c>
      <c r="K17" s="42">
        <v>519139</v>
      </c>
    </row>
    <row r="18" spans="1:15" ht="30">
      <c r="A18" s="22">
        <v>11</v>
      </c>
      <c r="B18" s="33" t="s">
        <v>11</v>
      </c>
      <c r="C18" s="2" t="s">
        <v>6</v>
      </c>
      <c r="D18" s="30">
        <v>32600</v>
      </c>
      <c r="E18" s="50">
        <v>24381</v>
      </c>
      <c r="F18" s="42">
        <v>1571</v>
      </c>
      <c r="G18" s="42">
        <v>1571</v>
      </c>
      <c r="H18" s="42">
        <v>1571</v>
      </c>
      <c r="I18" s="42">
        <v>1571</v>
      </c>
      <c r="J18" s="42">
        <v>1571</v>
      </c>
      <c r="K18" s="42">
        <v>1571</v>
      </c>
    </row>
    <row r="19" spans="1:15" s="4" customFormat="1" ht="65.25" customHeight="1">
      <c r="A19" s="22">
        <v>12</v>
      </c>
      <c r="B19" s="34" t="s">
        <v>29</v>
      </c>
      <c r="C19" s="3" t="s">
        <v>6</v>
      </c>
      <c r="D19" s="31">
        <f>D14+D13</f>
        <v>1587106</v>
      </c>
      <c r="E19" s="31">
        <f>E14+E13</f>
        <v>1389648</v>
      </c>
      <c r="F19" s="44">
        <f>F14-F13</f>
        <v>945730</v>
      </c>
      <c r="G19" s="44">
        <f t="shared" ref="G19:K19" si="2">G14-G13</f>
        <v>945730</v>
      </c>
      <c r="H19" s="44">
        <f t="shared" si="2"/>
        <v>777120</v>
      </c>
      <c r="I19" s="44">
        <f t="shared" si="2"/>
        <v>777120</v>
      </c>
      <c r="J19" s="44">
        <f t="shared" si="2"/>
        <v>781835</v>
      </c>
      <c r="K19" s="44">
        <f t="shared" si="2"/>
        <v>781835</v>
      </c>
      <c r="L19" s="19"/>
    </row>
    <row r="20" spans="1:15" s="4" customFormat="1" ht="65.25" customHeight="1">
      <c r="A20" s="21" t="s">
        <v>34</v>
      </c>
      <c r="B20" s="32" t="s">
        <v>41</v>
      </c>
      <c r="C20" s="2" t="s">
        <v>6</v>
      </c>
      <c r="D20" s="28">
        <v>0</v>
      </c>
      <c r="E20" s="28">
        <v>9906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19"/>
    </row>
    <row r="21" spans="1:15" s="4" customFormat="1" ht="65.25" customHeight="1">
      <c r="A21" s="21" t="s">
        <v>42</v>
      </c>
      <c r="B21" s="32" t="s">
        <v>35</v>
      </c>
      <c r="C21" s="2" t="s">
        <v>6</v>
      </c>
      <c r="D21" s="28">
        <v>10100</v>
      </c>
      <c r="E21" s="28">
        <v>13552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19"/>
    </row>
    <row r="22" spans="1:15" ht="30">
      <c r="A22" s="21" t="s">
        <v>24</v>
      </c>
      <c r="B22" s="38" t="s">
        <v>21</v>
      </c>
      <c r="C22" s="2" t="s">
        <v>6</v>
      </c>
      <c r="D22" s="30">
        <v>60</v>
      </c>
      <c r="E22" s="28">
        <v>120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</row>
    <row r="23" spans="1:15" s="7" customFormat="1" ht="44.25" customHeight="1">
      <c r="A23" s="41" t="s">
        <v>25</v>
      </c>
      <c r="B23" s="48" t="s">
        <v>40</v>
      </c>
      <c r="C23" s="29" t="s">
        <v>6</v>
      </c>
      <c r="D23" s="35">
        <f>D12+D19+D22+D21+D20</f>
        <v>2030993</v>
      </c>
      <c r="E23" s="35">
        <f>E12+E19+E22+E21+E20</f>
        <v>1864776</v>
      </c>
      <c r="F23" s="45">
        <f t="shared" ref="F23:K23" si="3">F12+F19+F22</f>
        <v>1392016</v>
      </c>
      <c r="G23" s="45">
        <f t="shared" si="3"/>
        <v>1408319</v>
      </c>
      <c r="H23" s="45">
        <f t="shared" si="3"/>
        <v>1240801</v>
      </c>
      <c r="I23" s="45">
        <f t="shared" si="3"/>
        <v>1277257</v>
      </c>
      <c r="J23" s="45">
        <f t="shared" si="3"/>
        <v>1274408</v>
      </c>
      <c r="K23" s="45">
        <f t="shared" si="3"/>
        <v>1316910</v>
      </c>
    </row>
    <row r="24" spans="1:15" s="7" customFormat="1" ht="104.25" customHeight="1">
      <c r="A24" s="27" t="s">
        <v>24</v>
      </c>
      <c r="B24" s="49" t="s">
        <v>38</v>
      </c>
      <c r="C24" s="2" t="s">
        <v>6</v>
      </c>
      <c r="D24" s="28">
        <f>D10+D11+D19+D22+D21</f>
        <v>1904893</v>
      </c>
      <c r="E24" s="28">
        <f>E10+E11+E19+E22+E21+E20</f>
        <v>1735476</v>
      </c>
      <c r="F24" s="42">
        <f t="shared" ref="F24:K24" si="4">F10+F11+F19+F22</f>
        <v>1271216</v>
      </c>
      <c r="G24" s="42">
        <f t="shared" si="4"/>
        <v>1274419</v>
      </c>
      <c r="H24" s="42">
        <f t="shared" si="4"/>
        <v>1122101</v>
      </c>
      <c r="I24" s="42">
        <f t="shared" si="4"/>
        <v>1136057</v>
      </c>
      <c r="J24" s="42">
        <f t="shared" si="4"/>
        <v>1150408</v>
      </c>
      <c r="K24" s="42">
        <f t="shared" si="4"/>
        <v>1168410</v>
      </c>
    </row>
    <row r="25" spans="1:15" ht="33.75" customHeight="1">
      <c r="A25" s="22"/>
      <c r="B25" s="57" t="s">
        <v>17</v>
      </c>
      <c r="C25" s="58"/>
      <c r="D25" s="58"/>
      <c r="E25" s="58"/>
      <c r="F25" s="58"/>
      <c r="G25" s="58"/>
      <c r="H25" s="58"/>
      <c r="I25" s="58"/>
      <c r="J25" s="58"/>
      <c r="K25" s="59"/>
    </row>
    <row r="26" spans="1:15" ht="35.25" customHeight="1">
      <c r="A26" s="21" t="s">
        <v>25</v>
      </c>
      <c r="B26" s="46" t="s">
        <v>23</v>
      </c>
      <c r="C26" s="2" t="s">
        <v>6</v>
      </c>
      <c r="D26" s="5">
        <v>126100</v>
      </c>
      <c r="E26" s="39">
        <v>129300</v>
      </c>
      <c r="F26" s="39">
        <v>120800</v>
      </c>
      <c r="G26" s="39">
        <v>133900</v>
      </c>
      <c r="H26" s="39">
        <v>118700</v>
      </c>
      <c r="I26" s="39">
        <v>141200</v>
      </c>
      <c r="J26" s="39">
        <v>124000</v>
      </c>
      <c r="K26" s="39">
        <v>148500</v>
      </c>
    </row>
    <row r="27" spans="1:15" ht="94.5">
      <c r="A27" s="21" t="s">
        <v>26</v>
      </c>
      <c r="B27" s="46" t="s">
        <v>39</v>
      </c>
      <c r="C27" s="2" t="s">
        <v>6</v>
      </c>
      <c r="D27" s="28">
        <v>1911372</v>
      </c>
      <c r="E27" s="28">
        <v>1784259</v>
      </c>
      <c r="F27" s="28">
        <v>1271216</v>
      </c>
      <c r="G27" s="28">
        <v>1274419</v>
      </c>
      <c r="H27" s="28">
        <v>1122101</v>
      </c>
      <c r="I27" s="28">
        <v>1136057</v>
      </c>
      <c r="J27" s="28">
        <v>1150408</v>
      </c>
      <c r="K27" s="28">
        <v>1168410</v>
      </c>
    </row>
    <row r="28" spans="1:15" ht="38.25" customHeight="1">
      <c r="A28" s="21" t="s">
        <v>27</v>
      </c>
      <c r="B28" s="47" t="s">
        <v>22</v>
      </c>
      <c r="C28" s="29" t="s">
        <v>6</v>
      </c>
      <c r="D28" s="35">
        <f>SUM(D26:D27)</f>
        <v>2037472</v>
      </c>
      <c r="E28" s="35">
        <f t="shared" ref="E28:G28" si="5">SUM(E26:E27)</f>
        <v>1913559</v>
      </c>
      <c r="F28" s="35">
        <f t="shared" si="5"/>
        <v>1392016</v>
      </c>
      <c r="G28" s="35">
        <f t="shared" si="5"/>
        <v>1408319</v>
      </c>
      <c r="H28" s="35">
        <f>SUM(H26:H27)</f>
        <v>1240801</v>
      </c>
      <c r="I28" s="35">
        <f t="shared" ref="I28:K28" si="6">SUM(I26:I27)</f>
        <v>1277257</v>
      </c>
      <c r="J28" s="35">
        <f t="shared" si="6"/>
        <v>1274408</v>
      </c>
      <c r="K28" s="35">
        <f t="shared" si="6"/>
        <v>1316910</v>
      </c>
    </row>
    <row r="29" spans="1:15" ht="32.25" customHeight="1">
      <c r="A29" s="26">
        <v>19</v>
      </c>
      <c r="B29" s="46" t="s">
        <v>31</v>
      </c>
      <c r="C29" s="2" t="s">
        <v>6</v>
      </c>
      <c r="D29" s="28">
        <f>D23-D28</f>
        <v>-6479</v>
      </c>
      <c r="E29" s="28">
        <f>E23-E28</f>
        <v>-48783</v>
      </c>
      <c r="F29" s="28">
        <f t="shared" ref="F29:K29" si="7">F23-F28</f>
        <v>0</v>
      </c>
      <c r="G29" s="28">
        <f t="shared" si="7"/>
        <v>0</v>
      </c>
      <c r="H29" s="28">
        <f t="shared" si="7"/>
        <v>0</v>
      </c>
      <c r="I29" s="28">
        <f t="shared" si="7"/>
        <v>0</v>
      </c>
      <c r="J29" s="28">
        <f t="shared" si="7"/>
        <v>0</v>
      </c>
      <c r="K29" s="28">
        <f t="shared" si="7"/>
        <v>0</v>
      </c>
      <c r="N29" s="37"/>
      <c r="O29" s="37"/>
    </row>
    <row r="30" spans="1:15">
      <c r="F30" s="36"/>
      <c r="G30" s="36"/>
      <c r="N30" s="37"/>
      <c r="O30" s="37"/>
    </row>
    <row r="31" spans="1:15">
      <c r="F31" s="36"/>
      <c r="G31" s="36"/>
      <c r="N31" s="37"/>
      <c r="O31" s="37"/>
    </row>
    <row r="32" spans="1:15">
      <c r="F32" s="36"/>
      <c r="G32" s="36"/>
    </row>
    <row r="33" spans="6:7">
      <c r="F33" s="36"/>
      <c r="G33" s="36"/>
    </row>
  </sheetData>
  <mergeCells count="11">
    <mergeCell ref="A5:A7"/>
    <mergeCell ref="B8:K8"/>
    <mergeCell ref="B25:K25"/>
    <mergeCell ref="B2:K2"/>
    <mergeCell ref="B3:K3"/>
    <mergeCell ref="B5:B7"/>
    <mergeCell ref="F5:K5"/>
    <mergeCell ref="F6:G6"/>
    <mergeCell ref="H6:I6"/>
    <mergeCell ref="J6:K6"/>
    <mergeCell ref="C5:C7"/>
  </mergeCells>
  <pageMargins left="0.70866141732283472" right="0.70866141732283472" top="0.55118110236220474" bottom="0.35433070866141736" header="0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баланс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2025-11-01T06:01:59Z</dcterms:modified>
</cp:coreProperties>
</file>